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清单" sheetId="4" r:id="rId1"/>
    <sheet name="预算" sheetId="5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<sst xmlns="http://schemas.openxmlformats.org/spreadsheetml/2006/main" count="214" uniqueCount="131">
  <si>
    <t>阜阳市建投置业有限公司2026年度印刷物料制作框架报价清单</t>
  </si>
  <si>
    <t>序号</t>
  </si>
  <si>
    <t>分类</t>
  </si>
  <si>
    <t>纸张尺寸</t>
  </si>
  <si>
    <t>工艺</t>
  </si>
  <si>
    <t>规格</t>
  </si>
  <si>
    <t>单位</t>
  </si>
  <si>
    <t>起订量</t>
  </si>
  <si>
    <t>2026年年度预估数量</t>
  </si>
  <si>
    <t>不含税单价/元</t>
  </si>
  <si>
    <t>总价/元</t>
  </si>
  <si>
    <t>备注</t>
  </si>
  <si>
    <t>DM 单类
双面四色印刷</t>
  </si>
  <si>
    <t>A3
（420*285MM）</t>
  </si>
  <si>
    <t xml:space="preserve">  铜版纸/哑粉纸</t>
  </si>
  <si>
    <t>157克</t>
  </si>
  <si>
    <t>张</t>
  </si>
  <si>
    <t>★</t>
  </si>
  <si>
    <t>福字海报（380mm×380mm）</t>
  </si>
  <si>
    <t>A4
（210*285mm）</t>
  </si>
  <si>
    <t>铜版纸，双面四色</t>
  </si>
  <si>
    <t>200克</t>
  </si>
  <si>
    <t>不干胶大海报</t>
  </si>
  <si>
    <t>A3（420*285MM）</t>
  </si>
  <si>
    <t>不覆膜,铜版纸/哑粉纸</t>
  </si>
  <si>
    <t>A2（594mm×420mm）</t>
  </si>
  <si>
    <t>手提袋类</t>
  </si>
  <si>
    <t>长300*高400*宽80/100mm（竖版）MM/长400*高300*宽80/100mm（横版）
四色印刷+印金，烫哑金+烫银，哑膜，丝带/提绳</t>
  </si>
  <si>
    <t>触感纸</t>
  </si>
  <si>
    <t>300克</t>
  </si>
  <si>
    <t>个</t>
  </si>
  <si>
    <t>长300*高400*宽90/100mm（竖版）MM/长400*高300*宽90/100mm（横版）
底色专色+四色印刷，哑膜，烫黑，LOGO UV、凹凸，铆钉固定，重磅丝带</t>
  </si>
  <si>
    <t>300克雅致超滑</t>
  </si>
  <si>
    <t>名片类
（100张/盒）</t>
  </si>
  <si>
    <t>90*45MM,90*50MM</t>
  </si>
  <si>
    <t>英国尼桑蛋壳纹</t>
  </si>
  <si>
    <t>350g</t>
  </si>
  <si>
    <t>盒，100张/盒</t>
  </si>
  <si>
    <t>铜版纸，双面覆亚膜</t>
  </si>
  <si>
    <t>370克欧纯蛋壳纹
四色印刷，水性联机哑油，烫金，凹凸、模切圆角</t>
  </si>
  <si>
    <t>370g</t>
  </si>
  <si>
    <t>单张户型类</t>
  </si>
  <si>
    <t>A4(210*285mm)
局部UV，局部印金、烫金，四色印刷</t>
  </si>
  <si>
    <t>高阶细格</t>
  </si>
  <si>
    <t>两折价值页类</t>
  </si>
  <si>
    <t>两折页420*285mm
,局部UV，局部印金、烫金，四色印刷、压痕折叠成型</t>
  </si>
  <si>
    <t>三折价值页类</t>
  </si>
  <si>
    <t>三折页660*285-320mm
局部UV，局部印金、烫金，四色印刷、压痕折叠成型</t>
  </si>
  <si>
    <t>三折页420*285mm，不对称折叠；底色专色+四色印刷加专金，局部UV，烫金，局部烫黑，压痕，折页成型、电雕版激凸</t>
  </si>
  <si>
    <t>四折价值页类</t>
  </si>
  <si>
    <t>四折页760-880*285-360mm
局部UV，局部印金、烫金，四色印刷、压痕折叠成型</t>
  </si>
  <si>
    <t>纸巾盒类</t>
  </si>
  <si>
    <t>230（长）mm*120（宽）mm*60（高）mm</t>
  </si>
  <si>
    <t>白卡（含覆膜,100 抽）</t>
  </si>
  <si>
    <t>盒</t>
  </si>
  <si>
    <t>底色专色+四色印刷复哑膜，内装心相印纸；70抽三层；白卡</t>
  </si>
  <si>
    <t>抽奖券</t>
  </si>
  <si>
    <t>200*70MM</t>
  </si>
  <si>
    <t>高阶映画</t>
  </si>
  <si>
    <t>290G</t>
  </si>
  <si>
    <t>210*75mm</t>
  </si>
  <si>
    <t>157克无光铜版纸，双面四色，正副券套号，打拢线</t>
  </si>
  <si>
    <t>157G</t>
  </si>
  <si>
    <t>300克铜板纸，四色印刷，编码压线，快印12小时交货</t>
  </si>
  <si>
    <t>300G</t>
  </si>
  <si>
    <t>认购书</t>
  </si>
  <si>
    <t>21cm*29cm</t>
  </si>
  <si>
    <t>无碳复写纸，一式四联，需要打码</t>
  </si>
  <si>
    <t>一本50份</t>
  </si>
  <si>
    <t>本</t>
  </si>
  <si>
    <t>收据</t>
  </si>
  <si>
    <t>190*100mm</t>
  </si>
  <si>
    <t>胶头套号
无碳复写三联单</t>
  </si>
  <si>
    <t>纸杯</t>
  </si>
  <si>
    <t>75[上口径]*90*53[下口径]mm</t>
  </si>
  <si>
    <t>专用淋膜纸，底色专色+四色印刷</t>
  </si>
  <si>
    <t>250ml、9盅司、280G</t>
  </si>
  <si>
    <t>挪车卡</t>
  </si>
  <si>
    <t>290*90</t>
  </si>
  <si>
    <t>异形钢刀成型</t>
  </si>
  <si>
    <t>300克铜板</t>
  </si>
  <si>
    <t>车挂/门挂类</t>
  </si>
  <si>
    <t>285*110MM
（含异形模切）</t>
  </si>
  <si>
    <t>铜版纸</t>
  </si>
  <si>
    <t>项目简介</t>
  </si>
  <si>
    <t>展开50*35cm</t>
  </si>
  <si>
    <t>高阶细格，四色专金印刷，中间压线</t>
  </si>
  <si>
    <t>档案袋</t>
  </si>
  <si>
    <t>高23.5*宽33*厚5.2cm（竖版）</t>
  </si>
  <si>
    <t>200g白牛皮纸，四色印刷、 logo文字烫金（或附UV），压纹，单面覆膜</t>
  </si>
  <si>
    <t>200g白牛皮纸，底色专色+四色印刷，logo烫金（或附UV），横切，打汽眼，穿白棉绳</t>
  </si>
  <si>
    <t>客户登记本</t>
  </si>
  <si>
    <t>封面尺寸：260*195mm
内芯尺寸：258*180mm</t>
  </si>
  <si>
    <t>黑色B5平装
封面尺寸：260*195mm
内芯尺寸：258*180mm
内页纸张：米黄色道林纸
张数：112张、224页
重量：0.48KG</t>
  </si>
  <si>
    <t>21*28.5cm</t>
  </si>
  <si>
    <t>双胶纸100g/单面印刷，100P，封面250G铜版纸覆膜，骑马订</t>
  </si>
  <si>
    <t>扑克牌</t>
  </si>
  <si>
    <t>扑克牌盒子57*89*18mm、纸牌57*87mm</t>
  </si>
  <si>
    <t>【材质】：纸牌300克中华蓝芯纸、扑克牌盒子300克白卡,单副盒子外附拉丝模
【尺寸】：扑克牌盒子57*89*18mm、纸牌57*87mm
【定制】：四色彩印
两幅平铺，大盒两个一副，大盒子外覆拉丝膜</t>
  </si>
  <si>
    <t>大盒</t>
  </si>
  <si>
    <t>尺寸：59mm*96mm</t>
  </si>
  <si>
    <t>加长掼蛋牌：
内牌：58*95mm中华5A黑芯320克，55张、上两遍蜡、双面压纹、 四色彩印；
单副：(有外盒)外盒拉丝膜包装、300克白卡纸、四色彩印、覆亮膜。</t>
  </si>
  <si>
    <t>新春福袋</t>
  </si>
  <si>
    <t>礼袋尺寸36*44cm</t>
  </si>
  <si>
    <t>1、礼袋，300克白卡纸，过触感膜，36*44cm，四色印刷，烫金，粘糊成
型   2、横批21*58cm，对联21*115cm，200g哑粉纸，彩色印刷，烫金；3、福字35*35cm，200g哑粉纸，彩色印刷，烫金 4、红包11*18.5cm，200g超感纸，彩色印刷，烫金，模切，UV等；5、窗花：30*30cm，静电贴；6、胶贴：双面纳米胶3.5*1.1cm*30个；装配。（横批+春联*1副+红包*6个+福字*2个+窗花*2+胶贴*30个+装礼袋）</t>
  </si>
  <si>
    <t>套</t>
  </si>
  <si>
    <t>礼袋尺寸38*44cm</t>
  </si>
  <si>
    <t>1、礼袋，300克白卡纸，过触感膜，36*44cm，四色印刷，烫金，粘糊成
型   2、横批23*62cm，对联24*140cm，200g哑粉纸，彩色印刷，烫金；3、福字35*35cm，200g哑粉纸，彩色印刷，烫金 4、红包11*18.5cm，200g超感纸，彩色印刷，烫金，模切，UV等；5、窗花：30*30cm，静电贴；6、胶贴：双面纳米胶3.5*1.1cm*40个；装配。（横批+春联*1副+红包*6个+福字*2个+窗花*2+胶贴*40个+装礼袋）</t>
  </si>
  <si>
    <t>前期物业服务协议</t>
  </si>
  <si>
    <t>210mm*297mm(A4纸）</t>
  </si>
  <si>
    <t>封面:250g铜版纸哑膜     内页:普通纸  装订：骑马钉</t>
  </si>
  <si>
    <t>邀请函</t>
  </si>
  <si>
    <t>封面：220*220内芯：210*285mm</t>
  </si>
  <si>
    <t>纸张：封面250克典雅珠光纸，双面四色，烫金，UV，内页250克珠光纸</t>
  </si>
  <si>
    <t>VIP卡</t>
  </si>
  <si>
    <t>86*54mm</t>
  </si>
  <si>
    <t>PVC哑光磨砂材质，小凸金打码</t>
  </si>
  <si>
    <t>不含税小计</t>
  </si>
  <si>
    <t>下浮率</t>
  </si>
  <si>
    <t>下浮后不含税总价</t>
  </si>
  <si>
    <t>税金  （  %）</t>
  </si>
  <si>
    <t>含税总价</t>
  </si>
  <si>
    <r>
      <rPr>
        <b/>
        <sz val="12"/>
        <rFont val="微软雅黑"/>
        <charset val="134"/>
      </rPr>
      <t xml:space="preserve">说明：
1、以上彩印品含打样。上述单价包括了乙方将货物运至交货地点，并负责运至指定位置所需的一切费用，包括但不限于全部货款、工艺费、包装费、运输费、保险费、装卸费、因质量问题引起的维修和更换费用、检验后的二次搬运入库费用、打样费、成品保护、保险、保管费、验收费、检验费、利润等与甲方为实现合同目的全部相关费用。
2、楼书、户型手册、特种纸等特殊印刷物料不包含在清单范围内，项目需根据具体设计要求战采单位单独打版比价。
3、以上物料为2026框架物料，非一次性采购，项目按需定制，制作单位需按需配合制作分批次数量。
4、本次集采招标为综合单价包干，业务量仅为模拟，以实际项目下单需求数量为准，使用到年度集采定标清单物料的，需按照年度集采定标单价执行。
5、以上报价清单的格式、顺序、文字内容均不能改变，仅需填写下浮率，如对报价清单有任何疑问，需在答疑截止前以书面形式提出。
</t>
    </r>
    <r>
      <rPr>
        <b/>
        <sz val="12"/>
        <color rgb="FFFF0000"/>
        <rFont val="微软雅黑"/>
        <charset val="134"/>
      </rPr>
      <t>6、备注栏中有★的分项，投标时，需提供样品。</t>
    </r>
  </si>
  <si>
    <t>预算</t>
  </si>
  <si>
    <t>金额</t>
  </si>
  <si>
    <t>启悦</t>
  </si>
  <si>
    <t>启元</t>
  </si>
  <si>
    <t>观宸</t>
  </si>
  <si>
    <t>启元南</t>
  </si>
  <si>
    <t>物业</t>
  </si>
  <si>
    <t>商管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</si>
</sst>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_ "/>
  </numFmts>
  <fonts count="36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11"/>
      <name val="微软雅黑"/>
      <charset val="134"/>
    </font>
    <font>
      <b/>
      <sz val="9"/>
      <name val="微软雅黑"/>
      <charset val="134"/>
    </font>
    <font>
      <b/>
      <sz val="20"/>
      <color theme="1"/>
      <name val="微软雅黑"/>
      <charset val="134"/>
    </font>
    <font>
      <b/>
      <sz val="11"/>
      <color theme="1"/>
      <name val="微软雅黑"/>
      <charset val="134"/>
    </font>
    <font>
      <b/>
      <sz val="10"/>
      <name val="微软雅黑"/>
      <charset val="134"/>
    </font>
    <font>
      <sz val="10"/>
      <color theme="1"/>
      <name val="微软雅黑"/>
      <charset val="134"/>
    </font>
    <font>
      <sz val="10"/>
      <color indexed="8"/>
      <name val="微软雅黑"/>
      <charset val="134"/>
    </font>
    <font>
      <sz val="11"/>
      <color theme="1"/>
      <name val="宋体"/>
      <charset val="134"/>
    </font>
    <font>
      <sz val="10"/>
      <name val="微软雅黑"/>
      <charset val="134"/>
    </font>
    <font>
      <b/>
      <sz val="12"/>
      <color indexed="8"/>
      <name val="微软雅黑"/>
      <charset val="134"/>
    </font>
    <font>
      <b/>
      <sz val="11"/>
      <name val="微软雅黑"/>
      <charset val="134"/>
    </font>
    <font>
      <b/>
      <sz val="12"/>
      <color rgb="FF000000"/>
      <name val="微软雅黑"/>
      <charset val="134"/>
    </font>
    <font>
      <b/>
      <sz val="12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indexed="8"/>
      <name val="Geneva"/>
      <charset val="134"/>
    </font>
    <font>
      <b/>
      <sz val="12"/>
      <color rgb="FFFF0000"/>
      <name val="微软雅黑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8" applyNumberFormat="0" applyAlignment="0" applyProtection="0">
      <alignment vertical="center"/>
    </xf>
    <xf numFmtId="0" fontId="24" fillId="5" borderId="9" applyNumberFormat="0" applyAlignment="0" applyProtection="0">
      <alignment vertical="center"/>
    </xf>
    <xf numFmtId="0" fontId="25" fillId="5" borderId="8" applyNumberFormat="0" applyAlignment="0" applyProtection="0">
      <alignment vertical="center"/>
    </xf>
    <xf numFmtId="0" fontId="26" fillId="6" borderId="10" applyNumberFormat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/>
  </cellStyleXfs>
  <cellXfs count="30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/>
    </xf>
    <xf numFmtId="177" fontId="7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1" fillId="0" borderId="1" xfId="0" applyFont="1" applyFill="1" applyBorder="1" applyAlignment="1">
      <alignment horizontal="center" vertical="center"/>
    </xf>
    <xf numFmtId="176" fontId="1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9" fontId="12" fillId="2" borderId="1" xfId="3" applyNumberFormat="1" applyFont="1" applyFill="1" applyBorder="1" applyAlignment="1">
      <alignment horizontal="center" vertical="center" wrapText="1"/>
    </xf>
    <xf numFmtId="0" fontId="12" fillId="2" borderId="1" xfId="3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left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8"/>
  <sheetViews>
    <sheetView tabSelected="1" zoomScale="89" zoomScaleNormal="89" workbookViewId="0">
      <pane ySplit="3" topLeftCell="A27" activePane="bottomLeft" state="frozen"/>
      <selection/>
      <selection pane="bottomLeft" activeCell="M43" sqref="M43"/>
    </sheetView>
  </sheetViews>
  <sheetFormatPr defaultColWidth="8.775" defaultRowHeight="16.5"/>
  <cols>
    <col min="1" max="1" width="6.10833333333333" style="2"/>
    <col min="2" max="2" width="20.775" style="2" customWidth="1"/>
    <col min="3" max="3" width="45.875" style="2" customWidth="1"/>
    <col min="4" max="4" width="26.375" style="2" customWidth="1"/>
    <col min="5" max="5" width="34.125" style="2" customWidth="1"/>
    <col min="6" max="7" width="14.2083333333333" style="2" customWidth="1"/>
    <col min="8" max="8" width="21.3166666666667" style="2" customWidth="1"/>
    <col min="9" max="10" width="14.2083333333333" style="2" customWidth="1"/>
    <col min="11" max="11" width="8.775" style="5" customWidth="1"/>
    <col min="12" max="12" width="9.55833333333333" style="2"/>
    <col min="13" max="16384" width="8.775" style="2"/>
  </cols>
  <sheetData>
    <row r="1" s="1" customFormat="1" ht="37.95" customHeight="1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2" customFormat="1" ht="25.05" customHeight="1" spans="1:11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8" t="s">
        <v>9</v>
      </c>
      <c r="J2" s="8" t="s">
        <v>10</v>
      </c>
      <c r="K2" s="9" t="s">
        <v>11</v>
      </c>
    </row>
    <row r="3" s="2" customFormat="1" ht="25.05" customHeight="1" spans="1:11">
      <c r="A3" s="7"/>
      <c r="B3" s="7"/>
      <c r="C3" s="7"/>
      <c r="D3" s="7"/>
      <c r="E3" s="7"/>
      <c r="F3" s="7"/>
      <c r="G3" s="7"/>
      <c r="H3" s="7"/>
      <c r="I3" s="8"/>
      <c r="J3" s="8"/>
      <c r="K3" s="10"/>
    </row>
    <row r="4" s="2" customFormat="1" ht="37" customHeight="1" spans="1:11">
      <c r="A4" s="11">
        <v>1</v>
      </c>
      <c r="B4" s="12" t="s">
        <v>12</v>
      </c>
      <c r="C4" s="12" t="s">
        <v>13</v>
      </c>
      <c r="D4" s="13" t="s">
        <v>14</v>
      </c>
      <c r="E4" s="14" t="s">
        <v>15</v>
      </c>
      <c r="F4" s="14" t="s">
        <v>16</v>
      </c>
      <c r="G4" s="14">
        <v>1000</v>
      </c>
      <c r="H4" s="14">
        <v>300000</v>
      </c>
      <c r="I4" s="14">
        <v>0.25</v>
      </c>
      <c r="J4" s="15">
        <f t="shared" ref="J4:J42" si="0">I4*H4</f>
        <v>75000</v>
      </c>
      <c r="K4" s="16" t="s">
        <v>17</v>
      </c>
    </row>
    <row r="5" s="2" customFormat="1" ht="36" customHeight="1" spans="1:11">
      <c r="A5" s="11">
        <v>2</v>
      </c>
      <c r="B5" s="12"/>
      <c r="C5" s="12" t="s">
        <v>18</v>
      </c>
      <c r="D5" s="13" t="s">
        <v>14</v>
      </c>
      <c r="E5" s="14" t="s">
        <v>15</v>
      </c>
      <c r="F5" s="14" t="s">
        <v>16</v>
      </c>
      <c r="G5" s="14">
        <v>1000</v>
      </c>
      <c r="H5" s="14">
        <v>10000</v>
      </c>
      <c r="I5" s="14">
        <v>0.4</v>
      </c>
      <c r="J5" s="15">
        <f t="shared" si="0"/>
        <v>4000</v>
      </c>
      <c r="K5" s="17"/>
    </row>
    <row r="6" s="2" customFormat="1" ht="48" customHeight="1" spans="1:11">
      <c r="A6" s="11">
        <v>3</v>
      </c>
      <c r="B6" s="12"/>
      <c r="C6" s="12" t="s">
        <v>19</v>
      </c>
      <c r="D6" s="12" t="s">
        <v>20</v>
      </c>
      <c r="E6" s="14" t="s">
        <v>15</v>
      </c>
      <c r="F6" s="14" t="s">
        <v>16</v>
      </c>
      <c r="G6" s="14">
        <v>1000</v>
      </c>
      <c r="H6" s="14">
        <v>50000</v>
      </c>
      <c r="I6" s="18">
        <v>0.15</v>
      </c>
      <c r="J6" s="15">
        <f t="shared" si="0"/>
        <v>7500</v>
      </c>
      <c r="K6" s="16" t="s">
        <v>17</v>
      </c>
    </row>
    <row r="7" s="2" customFormat="1" ht="45" customHeight="1" spans="1:11">
      <c r="A7" s="11">
        <v>4</v>
      </c>
      <c r="B7" s="12"/>
      <c r="C7" s="12" t="s">
        <v>19</v>
      </c>
      <c r="D7" s="12" t="s">
        <v>20</v>
      </c>
      <c r="E7" s="14" t="s">
        <v>21</v>
      </c>
      <c r="F7" s="14" t="s">
        <v>16</v>
      </c>
      <c r="G7" s="14">
        <v>1000</v>
      </c>
      <c r="H7" s="14">
        <v>50000</v>
      </c>
      <c r="I7" s="18">
        <v>0.18</v>
      </c>
      <c r="J7" s="15">
        <f t="shared" si="0"/>
        <v>9000</v>
      </c>
      <c r="K7" s="16" t="s">
        <v>17</v>
      </c>
    </row>
    <row r="8" s="2" customFormat="1" ht="64" customHeight="1" spans="1:11">
      <c r="A8" s="11">
        <v>5</v>
      </c>
      <c r="B8" s="12"/>
      <c r="C8" s="12" t="s">
        <v>13</v>
      </c>
      <c r="D8" s="12" t="s">
        <v>20</v>
      </c>
      <c r="E8" s="14" t="s">
        <v>21</v>
      </c>
      <c r="F8" s="14" t="s">
        <v>16</v>
      </c>
      <c r="G8" s="14">
        <v>1000</v>
      </c>
      <c r="H8" s="14">
        <v>170000</v>
      </c>
      <c r="I8" s="18">
        <v>0.35</v>
      </c>
      <c r="J8" s="15">
        <f t="shared" si="0"/>
        <v>59500</v>
      </c>
      <c r="K8" s="16" t="s">
        <v>17</v>
      </c>
    </row>
    <row r="9" s="2" customFormat="1" ht="28.05" customHeight="1" spans="1:11">
      <c r="A9" s="11">
        <v>6</v>
      </c>
      <c r="B9" s="12" t="s">
        <v>22</v>
      </c>
      <c r="C9" s="12" t="s">
        <v>23</v>
      </c>
      <c r="D9" s="12" t="s">
        <v>24</v>
      </c>
      <c r="E9" s="14" t="s">
        <v>15</v>
      </c>
      <c r="F9" s="14" t="s">
        <v>16</v>
      </c>
      <c r="G9" s="14">
        <v>500</v>
      </c>
      <c r="H9" s="14">
        <v>2000</v>
      </c>
      <c r="I9" s="18">
        <v>0.8</v>
      </c>
      <c r="J9" s="15">
        <f t="shared" si="0"/>
        <v>1600</v>
      </c>
      <c r="K9" s="17"/>
    </row>
    <row r="10" s="2" customFormat="1" ht="28.05" customHeight="1" spans="1:11">
      <c r="A10" s="11">
        <v>7</v>
      </c>
      <c r="B10" s="12"/>
      <c r="C10" s="12" t="s">
        <v>25</v>
      </c>
      <c r="D10" s="13" t="s">
        <v>14</v>
      </c>
      <c r="E10" s="14" t="s">
        <v>15</v>
      </c>
      <c r="F10" s="14" t="s">
        <v>16</v>
      </c>
      <c r="G10" s="14">
        <v>500</v>
      </c>
      <c r="H10" s="14">
        <v>2000</v>
      </c>
      <c r="I10" s="18">
        <v>1.2</v>
      </c>
      <c r="J10" s="15">
        <f t="shared" si="0"/>
        <v>2400</v>
      </c>
      <c r="K10" s="17"/>
    </row>
    <row r="11" s="2" customFormat="1" ht="58.05" customHeight="1" spans="1:11">
      <c r="A11" s="11">
        <v>8</v>
      </c>
      <c r="B11" s="14" t="s">
        <v>26</v>
      </c>
      <c r="C11" s="12" t="s">
        <v>27</v>
      </c>
      <c r="D11" s="12" t="s">
        <v>28</v>
      </c>
      <c r="E11" s="14" t="s">
        <v>29</v>
      </c>
      <c r="F11" s="14" t="s">
        <v>30</v>
      </c>
      <c r="G11" s="14">
        <v>500</v>
      </c>
      <c r="H11" s="14">
        <v>6000</v>
      </c>
      <c r="I11" s="14">
        <v>5.4</v>
      </c>
      <c r="J11" s="15">
        <f t="shared" si="0"/>
        <v>32400</v>
      </c>
      <c r="K11" s="16" t="s">
        <v>17</v>
      </c>
    </row>
    <row r="12" s="2" customFormat="1" ht="98" customHeight="1" spans="1:11">
      <c r="A12" s="11">
        <v>9</v>
      </c>
      <c r="B12" s="14"/>
      <c r="C12" s="12" t="s">
        <v>31</v>
      </c>
      <c r="D12" s="12" t="s">
        <v>32</v>
      </c>
      <c r="E12" s="14" t="s">
        <v>29</v>
      </c>
      <c r="F12" s="14" t="s">
        <v>30</v>
      </c>
      <c r="G12" s="14">
        <v>500</v>
      </c>
      <c r="H12" s="14">
        <v>6000</v>
      </c>
      <c r="I12" s="14">
        <v>4.6</v>
      </c>
      <c r="J12" s="15">
        <f t="shared" si="0"/>
        <v>27600</v>
      </c>
      <c r="K12" s="16" t="s">
        <v>17</v>
      </c>
    </row>
    <row r="13" s="2" customFormat="1" ht="30" customHeight="1" spans="1:11">
      <c r="A13" s="11">
        <v>10</v>
      </c>
      <c r="B13" s="12" t="s">
        <v>33</v>
      </c>
      <c r="C13" s="12" t="s">
        <v>34</v>
      </c>
      <c r="D13" s="12" t="s">
        <v>35</v>
      </c>
      <c r="E13" s="14" t="s">
        <v>36</v>
      </c>
      <c r="F13" s="19" t="s">
        <v>37</v>
      </c>
      <c r="G13" s="19">
        <v>1</v>
      </c>
      <c r="H13" s="19">
        <v>100</v>
      </c>
      <c r="I13" s="19">
        <v>30</v>
      </c>
      <c r="J13" s="15">
        <f t="shared" si="0"/>
        <v>3000</v>
      </c>
      <c r="K13" s="17"/>
    </row>
    <row r="14" s="2" customFormat="1" ht="30" customHeight="1" spans="1:11">
      <c r="A14" s="11">
        <v>11</v>
      </c>
      <c r="B14" s="12"/>
      <c r="C14" s="12" t="s">
        <v>34</v>
      </c>
      <c r="D14" s="19" t="s">
        <v>38</v>
      </c>
      <c r="E14" s="19" t="s">
        <v>29</v>
      </c>
      <c r="F14" s="19" t="s">
        <v>37</v>
      </c>
      <c r="G14" s="19">
        <v>1</v>
      </c>
      <c r="H14" s="19">
        <v>600</v>
      </c>
      <c r="I14" s="19">
        <v>15</v>
      </c>
      <c r="J14" s="15">
        <f t="shared" si="0"/>
        <v>9000</v>
      </c>
      <c r="K14" s="16" t="s">
        <v>17</v>
      </c>
    </row>
    <row r="15" s="2" customFormat="1" ht="61" customHeight="1" spans="1:11">
      <c r="A15" s="11">
        <v>12</v>
      </c>
      <c r="B15" s="12"/>
      <c r="C15" s="12" t="s">
        <v>34</v>
      </c>
      <c r="D15" s="19" t="s">
        <v>39</v>
      </c>
      <c r="E15" s="14" t="s">
        <v>40</v>
      </c>
      <c r="F15" s="19" t="s">
        <v>37</v>
      </c>
      <c r="G15" s="19">
        <v>1</v>
      </c>
      <c r="H15" s="19">
        <v>500</v>
      </c>
      <c r="I15" s="19">
        <v>50</v>
      </c>
      <c r="J15" s="15">
        <f t="shared" si="0"/>
        <v>25000</v>
      </c>
      <c r="K15" s="16" t="s">
        <v>17</v>
      </c>
    </row>
    <row r="16" s="2" customFormat="1" ht="34" customHeight="1" spans="1:11">
      <c r="A16" s="11">
        <v>13</v>
      </c>
      <c r="B16" s="12" t="s">
        <v>41</v>
      </c>
      <c r="C16" s="12" t="s">
        <v>42</v>
      </c>
      <c r="D16" s="12" t="s">
        <v>43</v>
      </c>
      <c r="E16" s="12" t="s">
        <v>29</v>
      </c>
      <c r="F16" s="19" t="s">
        <v>16</v>
      </c>
      <c r="G16" s="19">
        <v>500</v>
      </c>
      <c r="H16" s="19">
        <v>4000</v>
      </c>
      <c r="I16" s="19">
        <v>1.2</v>
      </c>
      <c r="J16" s="15">
        <f t="shared" si="0"/>
        <v>4800</v>
      </c>
      <c r="K16" s="17"/>
    </row>
    <row r="17" s="2" customFormat="1" ht="40" customHeight="1" spans="1:11">
      <c r="A17" s="11">
        <v>14</v>
      </c>
      <c r="B17" s="14" t="s">
        <v>44</v>
      </c>
      <c r="C17" s="12" t="s">
        <v>45</v>
      </c>
      <c r="D17" s="12" t="s">
        <v>43</v>
      </c>
      <c r="E17" s="19" t="s">
        <v>29</v>
      </c>
      <c r="F17" s="14" t="s">
        <v>16</v>
      </c>
      <c r="G17" s="14">
        <v>500</v>
      </c>
      <c r="H17" s="14">
        <v>20000</v>
      </c>
      <c r="I17" s="14">
        <v>1.8</v>
      </c>
      <c r="J17" s="15">
        <f t="shared" si="0"/>
        <v>36000</v>
      </c>
      <c r="K17" s="16" t="s">
        <v>17</v>
      </c>
    </row>
    <row r="18" s="2" customFormat="1" ht="43" customHeight="1" spans="1:11">
      <c r="A18" s="11">
        <v>15</v>
      </c>
      <c r="B18" s="14" t="s">
        <v>46</v>
      </c>
      <c r="C18" s="12" t="s">
        <v>47</v>
      </c>
      <c r="D18" s="12" t="s">
        <v>43</v>
      </c>
      <c r="E18" s="19" t="s">
        <v>29</v>
      </c>
      <c r="F18" s="14" t="s">
        <v>16</v>
      </c>
      <c r="G18" s="14">
        <v>500</v>
      </c>
      <c r="H18" s="14">
        <v>6000</v>
      </c>
      <c r="I18" s="14">
        <v>3.2</v>
      </c>
      <c r="J18" s="15">
        <f t="shared" si="0"/>
        <v>19200</v>
      </c>
      <c r="K18" s="17"/>
    </row>
    <row r="19" s="2" customFormat="1" ht="66" customHeight="1" spans="1:11">
      <c r="A19" s="11">
        <v>16</v>
      </c>
      <c r="B19" s="14"/>
      <c r="C19" s="12" t="s">
        <v>48</v>
      </c>
      <c r="D19" s="12" t="s">
        <v>43</v>
      </c>
      <c r="E19" s="19" t="s">
        <v>29</v>
      </c>
      <c r="F19" s="14" t="s">
        <v>16</v>
      </c>
      <c r="G19" s="14">
        <v>500</v>
      </c>
      <c r="H19" s="14">
        <v>15000</v>
      </c>
      <c r="I19" s="14">
        <v>2.5</v>
      </c>
      <c r="J19" s="15">
        <f t="shared" si="0"/>
        <v>37500</v>
      </c>
      <c r="K19" s="16" t="s">
        <v>17</v>
      </c>
    </row>
    <row r="20" s="2" customFormat="1" ht="50" customHeight="1" spans="1:11">
      <c r="A20" s="11">
        <v>17</v>
      </c>
      <c r="B20" s="14" t="s">
        <v>49</v>
      </c>
      <c r="C20" s="12" t="s">
        <v>50</v>
      </c>
      <c r="D20" s="12" t="s">
        <v>43</v>
      </c>
      <c r="E20" s="19" t="s">
        <v>29</v>
      </c>
      <c r="F20" s="14" t="s">
        <v>16</v>
      </c>
      <c r="G20" s="14">
        <v>500</v>
      </c>
      <c r="H20" s="14">
        <v>4000</v>
      </c>
      <c r="I20" s="14">
        <v>3.5</v>
      </c>
      <c r="J20" s="15">
        <f t="shared" si="0"/>
        <v>14000</v>
      </c>
      <c r="K20" s="17"/>
    </row>
    <row r="21" s="2" customFormat="1" ht="30" customHeight="1" spans="1:11">
      <c r="A21" s="11">
        <v>18</v>
      </c>
      <c r="B21" s="14" t="s">
        <v>51</v>
      </c>
      <c r="C21" s="12" t="s">
        <v>52</v>
      </c>
      <c r="D21" s="12" t="s">
        <v>53</v>
      </c>
      <c r="E21" s="12" t="s">
        <v>29</v>
      </c>
      <c r="F21" s="14" t="s">
        <v>54</v>
      </c>
      <c r="G21" s="14">
        <v>1000</v>
      </c>
      <c r="H21" s="14">
        <v>20000</v>
      </c>
      <c r="I21" s="14">
        <v>2.8</v>
      </c>
      <c r="J21" s="15">
        <f t="shared" si="0"/>
        <v>56000</v>
      </c>
      <c r="K21" s="17"/>
    </row>
    <row r="22" s="2" customFormat="1" ht="58" customHeight="1" spans="1:11">
      <c r="A22" s="11">
        <v>19</v>
      </c>
      <c r="B22" s="14"/>
      <c r="C22" s="12" t="s">
        <v>52</v>
      </c>
      <c r="D22" s="12" t="s">
        <v>55</v>
      </c>
      <c r="E22" s="12" t="s">
        <v>29</v>
      </c>
      <c r="F22" s="14" t="s">
        <v>54</v>
      </c>
      <c r="G22" s="14">
        <v>1000</v>
      </c>
      <c r="H22" s="14">
        <v>15000</v>
      </c>
      <c r="I22" s="14">
        <v>2.8</v>
      </c>
      <c r="J22" s="15">
        <f t="shared" si="0"/>
        <v>42000</v>
      </c>
      <c r="K22" s="16" t="s">
        <v>17</v>
      </c>
    </row>
    <row r="23" s="2" customFormat="1" ht="30" customHeight="1" spans="1:11">
      <c r="A23" s="11">
        <v>20</v>
      </c>
      <c r="B23" s="14" t="s">
        <v>56</v>
      </c>
      <c r="C23" s="12" t="s">
        <v>57</v>
      </c>
      <c r="D23" s="12" t="s">
        <v>58</v>
      </c>
      <c r="E23" s="19" t="s">
        <v>59</v>
      </c>
      <c r="F23" s="14" t="s">
        <v>16</v>
      </c>
      <c r="G23" s="14">
        <v>50</v>
      </c>
      <c r="H23" s="14">
        <v>3000</v>
      </c>
      <c r="I23" s="14">
        <v>1</v>
      </c>
      <c r="J23" s="15">
        <f t="shared" si="0"/>
        <v>3000</v>
      </c>
      <c r="K23" s="17"/>
    </row>
    <row r="24" s="2" customFormat="1" ht="60" customHeight="1" spans="1:11">
      <c r="A24" s="11">
        <v>21</v>
      </c>
      <c r="B24" s="14"/>
      <c r="C24" s="19" t="s">
        <v>60</v>
      </c>
      <c r="D24" s="19" t="s">
        <v>61</v>
      </c>
      <c r="E24" s="19" t="s">
        <v>62</v>
      </c>
      <c r="F24" s="20" t="s">
        <v>16</v>
      </c>
      <c r="G24" s="20">
        <v>100</v>
      </c>
      <c r="H24" s="20">
        <v>6000</v>
      </c>
      <c r="I24" s="20">
        <v>0.2</v>
      </c>
      <c r="J24" s="15">
        <f t="shared" si="0"/>
        <v>1200</v>
      </c>
      <c r="K24" s="21"/>
    </row>
    <row r="25" s="2" customFormat="1" ht="58" customHeight="1" spans="1:11">
      <c r="A25" s="11">
        <v>22</v>
      </c>
      <c r="B25" s="14"/>
      <c r="C25" s="19" t="s">
        <v>60</v>
      </c>
      <c r="D25" s="19" t="s">
        <v>63</v>
      </c>
      <c r="E25" s="19" t="s">
        <v>64</v>
      </c>
      <c r="F25" s="19" t="s">
        <v>16</v>
      </c>
      <c r="G25" s="19">
        <v>100</v>
      </c>
      <c r="H25" s="19">
        <v>2000</v>
      </c>
      <c r="I25" s="19">
        <v>1</v>
      </c>
      <c r="J25" s="15">
        <f t="shared" si="0"/>
        <v>2000</v>
      </c>
      <c r="K25" s="16" t="s">
        <v>17</v>
      </c>
    </row>
    <row r="26" s="2" customFormat="1" ht="30" customHeight="1" spans="1:11">
      <c r="A26" s="11">
        <v>23</v>
      </c>
      <c r="B26" s="14" t="s">
        <v>65</v>
      </c>
      <c r="C26" s="12" t="s">
        <v>66</v>
      </c>
      <c r="D26" s="12" t="s">
        <v>67</v>
      </c>
      <c r="E26" s="12" t="s">
        <v>68</v>
      </c>
      <c r="F26" s="14" t="s">
        <v>69</v>
      </c>
      <c r="G26" s="14">
        <v>5</v>
      </c>
      <c r="H26" s="14">
        <v>500</v>
      </c>
      <c r="I26" s="14">
        <v>8</v>
      </c>
      <c r="J26" s="15">
        <f t="shared" si="0"/>
        <v>4000</v>
      </c>
      <c r="K26" s="17"/>
    </row>
    <row r="27" s="2" customFormat="1" ht="43" customHeight="1" spans="1:11">
      <c r="A27" s="11">
        <v>24</v>
      </c>
      <c r="B27" s="14" t="s">
        <v>70</v>
      </c>
      <c r="C27" s="12" t="s">
        <v>71</v>
      </c>
      <c r="D27" s="12" t="s">
        <v>72</v>
      </c>
      <c r="E27" s="12" t="s">
        <v>68</v>
      </c>
      <c r="F27" s="14" t="s">
        <v>69</v>
      </c>
      <c r="G27" s="14">
        <v>5</v>
      </c>
      <c r="H27" s="14">
        <v>200</v>
      </c>
      <c r="I27" s="14">
        <v>6.5</v>
      </c>
      <c r="J27" s="15">
        <f t="shared" si="0"/>
        <v>1300</v>
      </c>
      <c r="K27" s="17"/>
    </row>
    <row r="28" s="2" customFormat="1" ht="30" customHeight="1" spans="1:11">
      <c r="A28" s="11">
        <v>25</v>
      </c>
      <c r="B28" s="14" t="s">
        <v>73</v>
      </c>
      <c r="C28" s="12" t="s">
        <v>74</v>
      </c>
      <c r="D28" s="12" t="s">
        <v>75</v>
      </c>
      <c r="E28" s="12" t="s">
        <v>76</v>
      </c>
      <c r="F28" s="14" t="s">
        <v>30</v>
      </c>
      <c r="G28" s="14">
        <v>10000</v>
      </c>
      <c r="H28" s="14">
        <v>320000</v>
      </c>
      <c r="I28" s="14">
        <v>0.15</v>
      </c>
      <c r="J28" s="15">
        <f t="shared" si="0"/>
        <v>48000</v>
      </c>
      <c r="K28" s="16" t="s">
        <v>17</v>
      </c>
    </row>
    <row r="29" s="2" customFormat="1" ht="30" customHeight="1" spans="1:11">
      <c r="A29" s="11">
        <v>26</v>
      </c>
      <c r="B29" s="14" t="s">
        <v>77</v>
      </c>
      <c r="C29" s="14" t="s">
        <v>78</v>
      </c>
      <c r="D29" s="14" t="s">
        <v>79</v>
      </c>
      <c r="E29" s="14" t="s">
        <v>80</v>
      </c>
      <c r="F29" s="14" t="s">
        <v>30</v>
      </c>
      <c r="G29" s="14">
        <v>1000</v>
      </c>
      <c r="H29" s="14">
        <v>10000</v>
      </c>
      <c r="I29" s="14">
        <v>0.5</v>
      </c>
      <c r="J29" s="15">
        <f t="shared" si="0"/>
        <v>5000</v>
      </c>
      <c r="K29" s="17"/>
    </row>
    <row r="30" s="2" customFormat="1" ht="30" customHeight="1" spans="1:11">
      <c r="A30" s="11">
        <v>27</v>
      </c>
      <c r="B30" s="12" t="s">
        <v>81</v>
      </c>
      <c r="C30" s="12" t="s">
        <v>82</v>
      </c>
      <c r="D30" s="12" t="s">
        <v>83</v>
      </c>
      <c r="E30" s="12" t="s">
        <v>29</v>
      </c>
      <c r="F30" s="14" t="s">
        <v>30</v>
      </c>
      <c r="G30" s="14">
        <v>1000</v>
      </c>
      <c r="H30" s="14">
        <v>5000</v>
      </c>
      <c r="I30" s="14">
        <v>0.5</v>
      </c>
      <c r="J30" s="15">
        <f t="shared" si="0"/>
        <v>2500</v>
      </c>
      <c r="K30" s="17"/>
    </row>
    <row r="31" s="2" customFormat="1" ht="30" customHeight="1" spans="1:11">
      <c r="A31" s="11">
        <v>28</v>
      </c>
      <c r="B31" s="12" t="s">
        <v>84</v>
      </c>
      <c r="C31" s="12" t="s">
        <v>85</v>
      </c>
      <c r="D31" s="12" t="s">
        <v>86</v>
      </c>
      <c r="E31" s="12"/>
      <c r="F31" s="14" t="s">
        <v>16</v>
      </c>
      <c r="G31" s="14">
        <v>200</v>
      </c>
      <c r="H31" s="14">
        <v>3000</v>
      </c>
      <c r="I31" s="14">
        <v>3.5</v>
      </c>
      <c r="J31" s="15">
        <f t="shared" si="0"/>
        <v>10500</v>
      </c>
      <c r="K31" s="17"/>
    </row>
    <row r="32" s="2" customFormat="1" ht="42" customHeight="1" spans="1:11">
      <c r="A32" s="11">
        <v>29</v>
      </c>
      <c r="B32" s="14" t="s">
        <v>87</v>
      </c>
      <c r="C32" s="12" t="s">
        <v>88</v>
      </c>
      <c r="D32" s="12" t="s">
        <v>89</v>
      </c>
      <c r="E32" s="12"/>
      <c r="F32" s="14" t="s">
        <v>30</v>
      </c>
      <c r="G32" s="14">
        <v>1000</v>
      </c>
      <c r="H32" s="14">
        <v>20000</v>
      </c>
      <c r="I32" s="14">
        <v>2.5</v>
      </c>
      <c r="J32" s="15">
        <f t="shared" si="0"/>
        <v>50000</v>
      </c>
      <c r="K32" s="17"/>
    </row>
    <row r="33" s="2" customFormat="1" ht="57" customHeight="1" spans="1:11">
      <c r="A33" s="11">
        <v>30</v>
      </c>
      <c r="B33" s="14"/>
      <c r="C33" s="12" t="s">
        <v>88</v>
      </c>
      <c r="D33" s="12" t="s">
        <v>90</v>
      </c>
      <c r="E33" s="12"/>
      <c r="F33" s="14" t="s">
        <v>30</v>
      </c>
      <c r="G33" s="14">
        <v>1000</v>
      </c>
      <c r="H33" s="14">
        <v>5000</v>
      </c>
      <c r="I33" s="14">
        <v>2.5</v>
      </c>
      <c r="J33" s="15">
        <f t="shared" si="0"/>
        <v>12500</v>
      </c>
      <c r="K33" s="16" t="s">
        <v>17</v>
      </c>
    </row>
    <row r="34" s="2" customFormat="1" ht="105" customHeight="1" spans="1:11">
      <c r="A34" s="11">
        <v>31</v>
      </c>
      <c r="B34" s="12" t="s">
        <v>91</v>
      </c>
      <c r="C34" s="12" t="s">
        <v>92</v>
      </c>
      <c r="D34" s="12" t="s">
        <v>93</v>
      </c>
      <c r="E34" s="12"/>
      <c r="F34" s="14" t="s">
        <v>69</v>
      </c>
      <c r="G34" s="14">
        <v>50</v>
      </c>
      <c r="H34" s="14">
        <v>400</v>
      </c>
      <c r="I34" s="14">
        <v>20</v>
      </c>
      <c r="J34" s="15">
        <f t="shared" si="0"/>
        <v>8000</v>
      </c>
      <c r="K34" s="17"/>
    </row>
    <row r="35" s="2" customFormat="1" ht="48" customHeight="1" spans="1:11">
      <c r="A35" s="11">
        <v>32</v>
      </c>
      <c r="B35" s="12"/>
      <c r="C35" s="19" t="s">
        <v>94</v>
      </c>
      <c r="D35" s="19" t="s">
        <v>95</v>
      </c>
      <c r="E35" s="19"/>
      <c r="F35" s="20" t="s">
        <v>69</v>
      </c>
      <c r="G35" s="20">
        <v>50</v>
      </c>
      <c r="H35" s="20">
        <v>500</v>
      </c>
      <c r="I35" s="20">
        <v>12</v>
      </c>
      <c r="J35" s="15">
        <f t="shared" si="0"/>
        <v>6000</v>
      </c>
      <c r="K35" s="17"/>
    </row>
    <row r="36" s="3" customFormat="1" ht="91" customHeight="1" spans="1:11">
      <c r="A36" s="11">
        <v>33</v>
      </c>
      <c r="B36" s="12" t="s">
        <v>96</v>
      </c>
      <c r="C36" s="12" t="s">
        <v>97</v>
      </c>
      <c r="D36" s="12" t="s">
        <v>98</v>
      </c>
      <c r="E36" s="12"/>
      <c r="F36" s="14" t="s">
        <v>99</v>
      </c>
      <c r="G36" s="14">
        <v>2000</v>
      </c>
      <c r="H36" s="14">
        <v>10000</v>
      </c>
      <c r="I36" s="14">
        <v>4</v>
      </c>
      <c r="J36" s="15">
        <f t="shared" si="0"/>
        <v>40000</v>
      </c>
      <c r="K36" s="16" t="s">
        <v>17</v>
      </c>
    </row>
    <row r="37" s="3" customFormat="1" ht="72" customHeight="1" spans="1:11">
      <c r="A37" s="11">
        <v>34</v>
      </c>
      <c r="B37" s="12"/>
      <c r="C37" s="12" t="s">
        <v>100</v>
      </c>
      <c r="D37" s="12" t="s">
        <v>101</v>
      </c>
      <c r="E37" s="12"/>
      <c r="F37" s="14" t="s">
        <v>54</v>
      </c>
      <c r="G37" s="14">
        <v>1000</v>
      </c>
      <c r="H37" s="14">
        <v>5000</v>
      </c>
      <c r="I37" s="14">
        <v>2.75</v>
      </c>
      <c r="J37" s="15">
        <f t="shared" si="0"/>
        <v>13750</v>
      </c>
      <c r="K37" s="16" t="s">
        <v>17</v>
      </c>
    </row>
    <row r="38" s="3" customFormat="1" ht="101.4" customHeight="1" spans="1:11">
      <c r="A38" s="11">
        <v>35</v>
      </c>
      <c r="B38" s="19" t="s">
        <v>102</v>
      </c>
      <c r="C38" s="12" t="s">
        <v>103</v>
      </c>
      <c r="D38" s="19" t="s">
        <v>104</v>
      </c>
      <c r="E38" s="19"/>
      <c r="F38" s="20" t="s">
        <v>105</v>
      </c>
      <c r="G38" s="20">
        <v>1000</v>
      </c>
      <c r="H38" s="20">
        <v>3000</v>
      </c>
      <c r="I38" s="20">
        <v>13</v>
      </c>
      <c r="J38" s="15">
        <f t="shared" si="0"/>
        <v>39000</v>
      </c>
      <c r="K38" s="16" t="s">
        <v>17</v>
      </c>
    </row>
    <row r="39" s="3" customFormat="1" ht="107" customHeight="1" spans="1:11">
      <c r="A39" s="11">
        <v>36</v>
      </c>
      <c r="B39" s="19" t="s">
        <v>102</v>
      </c>
      <c r="C39" s="12" t="s">
        <v>106</v>
      </c>
      <c r="D39" s="19" t="s">
        <v>107</v>
      </c>
      <c r="E39" s="19"/>
      <c r="F39" s="20" t="s">
        <v>105</v>
      </c>
      <c r="G39" s="20">
        <v>1000</v>
      </c>
      <c r="H39" s="20">
        <v>3000</v>
      </c>
      <c r="I39" s="20">
        <v>20</v>
      </c>
      <c r="J39" s="15">
        <f t="shared" si="0"/>
        <v>60000</v>
      </c>
      <c r="K39" s="16" t="s">
        <v>17</v>
      </c>
    </row>
    <row r="40" s="3" customFormat="1" ht="42" customHeight="1" spans="1:11">
      <c r="A40" s="11">
        <v>37</v>
      </c>
      <c r="B40" s="19" t="s">
        <v>108</v>
      </c>
      <c r="C40" s="19" t="s">
        <v>109</v>
      </c>
      <c r="D40" s="19" t="s">
        <v>110</v>
      </c>
      <c r="E40" s="19"/>
      <c r="F40" s="20" t="s">
        <v>69</v>
      </c>
      <c r="G40" s="20">
        <v>800</v>
      </c>
      <c r="H40" s="20">
        <v>5000</v>
      </c>
      <c r="I40" s="20">
        <v>4</v>
      </c>
      <c r="J40" s="15">
        <f t="shared" si="0"/>
        <v>20000</v>
      </c>
      <c r="K40" s="11"/>
    </row>
    <row r="41" s="3" customFormat="1" ht="40" customHeight="1" spans="1:11">
      <c r="A41" s="11">
        <v>38</v>
      </c>
      <c r="B41" s="19" t="s">
        <v>111</v>
      </c>
      <c r="C41" s="12" t="s">
        <v>112</v>
      </c>
      <c r="D41" s="19" t="s">
        <v>113</v>
      </c>
      <c r="E41" s="19"/>
      <c r="F41" s="20" t="s">
        <v>16</v>
      </c>
      <c r="G41" s="20">
        <v>100</v>
      </c>
      <c r="H41" s="20">
        <v>550</v>
      </c>
      <c r="I41" s="20">
        <v>5</v>
      </c>
      <c r="J41" s="15">
        <f t="shared" si="0"/>
        <v>2750</v>
      </c>
      <c r="K41" s="16" t="s">
        <v>17</v>
      </c>
    </row>
    <row r="42" s="3" customFormat="1" ht="40.95" customHeight="1" spans="1:11">
      <c r="A42" s="11">
        <v>39</v>
      </c>
      <c r="B42" s="19" t="s">
        <v>114</v>
      </c>
      <c r="C42" s="12" t="s">
        <v>115</v>
      </c>
      <c r="D42" s="19" t="s">
        <v>116</v>
      </c>
      <c r="E42" s="19"/>
      <c r="F42" s="20" t="s">
        <v>16</v>
      </c>
      <c r="G42" s="20">
        <v>100</v>
      </c>
      <c r="H42" s="20">
        <v>1000</v>
      </c>
      <c r="I42" s="20">
        <v>2.8</v>
      </c>
      <c r="J42" s="15">
        <f t="shared" si="0"/>
        <v>2800</v>
      </c>
      <c r="K42" s="16" t="s">
        <v>17</v>
      </c>
    </row>
    <row r="43" s="4" customFormat="1" ht="46" customHeight="1" spans="1:11">
      <c r="A43" s="22" t="s">
        <v>117</v>
      </c>
      <c r="B43" s="22"/>
      <c r="C43" s="22"/>
      <c r="D43" s="22"/>
      <c r="E43" s="22"/>
      <c r="F43" s="22"/>
      <c r="G43" s="22"/>
      <c r="H43" s="22"/>
      <c r="I43" s="22"/>
      <c r="J43" s="23">
        <f>SUM(J4:J42)</f>
        <v>797800</v>
      </c>
      <c r="K43" s="24"/>
    </row>
    <row r="44" s="4" customFormat="1" ht="42" customHeight="1" spans="1:11">
      <c r="A44" s="25" t="s">
        <v>118</v>
      </c>
      <c r="B44" s="26"/>
      <c r="C44" s="26"/>
      <c r="D44" s="26"/>
      <c r="E44" s="26"/>
      <c r="F44" s="26"/>
      <c r="G44" s="26"/>
      <c r="H44" s="26"/>
      <c r="I44" s="26"/>
      <c r="J44" s="27"/>
      <c r="K44" s="24"/>
    </row>
    <row r="45" s="4" customFormat="1" ht="49.95" customHeight="1" spans="1:11">
      <c r="A45" s="25" t="s">
        <v>119</v>
      </c>
      <c r="B45" s="26"/>
      <c r="C45" s="26"/>
      <c r="D45" s="26"/>
      <c r="E45" s="26"/>
      <c r="F45" s="26"/>
      <c r="G45" s="26"/>
      <c r="H45" s="26"/>
      <c r="I45" s="26"/>
      <c r="J45" s="23">
        <f>+J43*(1-J44)</f>
        <v>797800</v>
      </c>
      <c r="K45" s="24"/>
    </row>
    <row r="46" s="4" customFormat="1" ht="49.95" customHeight="1" spans="1:11">
      <c r="A46" s="26" t="s">
        <v>120</v>
      </c>
      <c r="B46" s="26"/>
      <c r="C46" s="26"/>
      <c r="D46" s="26"/>
      <c r="E46" s="26"/>
      <c r="F46" s="26"/>
      <c r="G46" s="26"/>
      <c r="H46" s="26"/>
      <c r="I46" s="26"/>
      <c r="J46" s="28"/>
      <c r="K46" s="24"/>
    </row>
    <row r="47" s="4" customFormat="1" ht="49.95" customHeight="1" spans="1:11">
      <c r="A47" s="25" t="s">
        <v>121</v>
      </c>
      <c r="B47" s="26"/>
      <c r="C47" s="26"/>
      <c r="D47" s="26"/>
      <c r="E47" s="26"/>
      <c r="F47" s="26"/>
      <c r="G47" s="26"/>
      <c r="H47" s="26"/>
      <c r="I47" s="26"/>
      <c r="J47" s="23">
        <f>+J46+J45</f>
        <v>797800</v>
      </c>
      <c r="K47" s="24"/>
    </row>
    <row r="48" s="4" customFormat="1" ht="157" customHeight="1" spans="1:11">
      <c r="A48" s="29" t="s">
        <v>122</v>
      </c>
      <c r="B48" s="29"/>
      <c r="C48" s="29"/>
      <c r="D48" s="29"/>
      <c r="E48" s="29"/>
      <c r="F48" s="29"/>
      <c r="G48" s="29"/>
      <c r="H48" s="29"/>
      <c r="I48" s="29"/>
      <c r="J48" s="29"/>
      <c r="K48" s="24"/>
    </row>
  </sheetData>
  <protectedRanges>
    <protectedRange password="C71F" sqref="J45 J47" name="区域1"/>
  </protectedRanges>
  <mergeCells count="40">
    <mergeCell ref="A1:K1"/>
    <mergeCell ref="D31:E31"/>
    <mergeCell ref="D32:E32"/>
    <mergeCell ref="D33:E33"/>
    <mergeCell ref="D34:E34"/>
    <mergeCell ref="D35:E35"/>
    <mergeCell ref="D36:E36"/>
    <mergeCell ref="D37:E37"/>
    <mergeCell ref="D38:E38"/>
    <mergeCell ref="D39:E39"/>
    <mergeCell ref="D40:E40"/>
    <mergeCell ref="D41:E41"/>
    <mergeCell ref="D42:E42"/>
    <mergeCell ref="A43:I43"/>
    <mergeCell ref="A44:I44"/>
    <mergeCell ref="A45:I45"/>
    <mergeCell ref="A46:I46"/>
    <mergeCell ref="A47:I47"/>
    <mergeCell ref="A48:J48"/>
    <mergeCell ref="A2:A3"/>
    <mergeCell ref="B2:B3"/>
    <mergeCell ref="B4:B8"/>
    <mergeCell ref="B9:B10"/>
    <mergeCell ref="B11:B12"/>
    <mergeCell ref="B13:B15"/>
    <mergeCell ref="B18:B19"/>
    <mergeCell ref="B21:B22"/>
    <mergeCell ref="B23:B25"/>
    <mergeCell ref="B32:B33"/>
    <mergeCell ref="B34:B35"/>
    <mergeCell ref="B36:B37"/>
    <mergeCell ref="C2:C3"/>
    <mergeCell ref="D2:D3"/>
    <mergeCell ref="E2:E3"/>
    <mergeCell ref="F2:F3"/>
    <mergeCell ref="G2:G3"/>
    <mergeCell ref="H2:H3"/>
    <mergeCell ref="I2:I3"/>
    <mergeCell ref="J2:J3"/>
    <mergeCell ref="K2:K3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C2:D11"/>
  <sheetViews>
    <sheetView workbookViewId="0">
      <selection activeCell="J16" sqref="J16"/>
    </sheetView>
  </sheetViews>
  <sheetFormatPr defaultColWidth="9" defaultRowHeight="13.5" outlineLevelCol="3"/>
  <cols>
    <col min="4" max="4" width="11.875" customWidth="1"/>
  </cols>
  <sheetData>
    <row r="2" spans="3:4">
      <c r="C2" t="s">
        <v>123</v>
      </c>
    </row>
    <row r="3" spans="3:4">
      <c r="D3" t="s">
        <v>124</v>
      </c>
    </row>
    <row r="4" spans="3:4">
      <c r="C4" t="s">
        <v>125</v>
      </c>
      <c r="D4">
        <v>42000</v>
      </c>
    </row>
    <row r="5" spans="3:4">
      <c r="C5" t="s">
        <v>126</v>
      </c>
      <c r="D5">
        <v>25000</v>
      </c>
    </row>
    <row r="6" spans="3:4">
      <c r="C6" t="s">
        <v>127</v>
      </c>
      <c r="D6">
        <v>180000</v>
      </c>
    </row>
    <row r="7" spans="3:4">
      <c r="C7" t="s">
        <v>128</v>
      </c>
      <c r="D7">
        <v>200000</v>
      </c>
    </row>
    <row r="8" spans="3:4">
      <c r="C8" t="s">
        <v>129</v>
      </c>
      <c r="D8">
        <v>26329</v>
      </c>
    </row>
    <row r="9" spans="3:4">
      <c r="C9" t="s">
        <v>130</v>
      </c>
      <c r="D9">
        <v>45650</v>
      </c>
    </row>
    <row r="11" spans="3:4">
      <c r="D11">
        <f>SUM(D4:D10)</f>
        <v>518979</v>
      </c>
    </row>
  </sheetData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4" master="" otherUserPermission="visible">
    <arrUserId title="区域1" rangeCreator="" othersAccessPermission="edit"/>
  </rangeList>
  <rangeList sheetStid="5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清单</vt:lpstr>
      <vt:lpstr>预算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11273</dc:creator>
  <cp:lastModifiedBy>花顺</cp:lastModifiedBy>
  <dcterms:created xsi:type="dcterms:W3CDTF">2022-11-10T06:54:00Z</dcterms:created>
  <dcterms:modified xsi:type="dcterms:W3CDTF">2025-12-15T00:33:00Z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70EB4115D92E4A40BEB07EE321CCB266_13</vt:lpwstr>
  </property>
  <property fmtid="{D5CDD505-2E9C-101B-9397-08002B2CF9AE}" pid="3" name="KSOProductBuildVer">
    <vt:lpwstr>2052-12.1.0.24034</vt:lpwstr>
  </property>
  <property fmtid="{D5CDD505-2E9C-101B-9397-08002B2CF9AE}" pid="4" name="KSOReadingLayout">
    <vt:bool>true</vt:bool>
  </property>
  <property fmtid="{D5CDD505-2E9C-101B-9397-08002B2CF9AE}" pid="5" name="CalculationRule">
    <vt:i4>0</vt:i4>
  </property>
</Properties>
</file>